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kDrive\ATE Genève\Organisation\AG\AG 2024\"/>
    </mc:Choice>
  </mc:AlternateContent>
  <xr:revisionPtr revIDLastSave="0" documentId="13_ncr:1_{F5B7D272-C729-4E7C-9171-19E5BB013E37}" xr6:coauthVersionLast="47" xr6:coauthVersionMax="47" xr10:uidLastSave="{00000000-0000-0000-0000-000000000000}"/>
  <bookViews>
    <workbookView xWindow="38325" yWindow="0" windowWidth="18930" windowHeight="11385" xr2:uid="{00000000-000D-0000-FFFF-FFFF00000000}"/>
  </bookViews>
  <sheets>
    <sheet name="Feuille1" sheetId="1" r:id="rId1"/>
  </sheets>
  <definedNames>
    <definedName name="_xlnm.Print_Area" localSheetId="0">Feuille1!$B$1:$I$40</definedName>
  </definedNames>
  <calcPr calcId="191029"/>
</workbook>
</file>

<file path=xl/calcChain.xml><?xml version="1.0" encoding="utf-8"?>
<calcChain xmlns="http://schemas.openxmlformats.org/spreadsheetml/2006/main">
  <c r="H13" i="1" l="1"/>
  <c r="H3" i="1"/>
  <c r="I13" i="1"/>
  <c r="D10" i="1"/>
  <c r="C10" i="1"/>
  <c r="I3" i="1"/>
  <c r="D3" i="1"/>
  <c r="C3" i="1"/>
  <c r="D33" i="1"/>
  <c r="C33" i="1"/>
  <c r="D28" i="1"/>
  <c r="C28" i="1"/>
  <c r="H22" i="1" l="1"/>
  <c r="C38" i="1"/>
  <c r="D38" i="1"/>
  <c r="I22" i="1"/>
  <c r="C40" i="1" l="1"/>
  <c r="D40" i="1"/>
</calcChain>
</file>

<file path=xl/sharedStrings.xml><?xml version="1.0" encoding="utf-8"?>
<sst xmlns="http://schemas.openxmlformats.org/spreadsheetml/2006/main" count="84" uniqueCount="69">
  <si>
    <t>CHARGES</t>
  </si>
  <si>
    <t>Remarques</t>
  </si>
  <si>
    <t>Personnel</t>
  </si>
  <si>
    <t>Communication - Promotion</t>
  </si>
  <si>
    <t>Salaire 55%</t>
  </si>
  <si>
    <t>Dépend de salaire CARPE, Alice plus coordinatrice de la CARPE</t>
  </si>
  <si>
    <t>Site internet</t>
  </si>
  <si>
    <t>Frais de port</t>
  </si>
  <si>
    <t>Formation continue</t>
  </si>
  <si>
    <t>Stands</t>
  </si>
  <si>
    <t>Civiliste</t>
  </si>
  <si>
    <t>Actions de promotion</t>
  </si>
  <si>
    <t>Entretien locaux</t>
  </si>
  <si>
    <t>Votations – Élections</t>
  </si>
  <si>
    <t>4642,25 pour Clé-de-Rive déjà engagé. Il y aura encore la campagne pour la loi CO2 mais est une campagne nationale.</t>
  </si>
  <si>
    <t>Charges sociales - LPP - APG - AA</t>
  </si>
  <si>
    <t>Charges CARPE + ATE</t>
  </si>
  <si>
    <t>Local - Secrétariat</t>
  </si>
  <si>
    <t>Loyer</t>
  </si>
  <si>
    <t>Frais juridiques</t>
  </si>
  <si>
    <t>Pourrait être baissé si on gagne la votation sur Clé-de-Rive et qu'il n'est pas nécessaire de continuer le recours.</t>
  </si>
  <si>
    <t>Électricité</t>
  </si>
  <si>
    <t>Assurances local + RC</t>
  </si>
  <si>
    <t>Frais de fonctionnement</t>
  </si>
  <si>
    <t>Photocopieuse</t>
  </si>
  <si>
    <t>Frais Comité</t>
  </si>
  <si>
    <t>Téléphone - accès internet</t>
  </si>
  <si>
    <t>Assemblée générale</t>
  </si>
  <si>
    <t>Car visioconférence en ligne</t>
  </si>
  <si>
    <t>Frais CCP</t>
  </si>
  <si>
    <t>Frais déplacement et représentation</t>
  </si>
  <si>
    <t>Frais administration (matériel bureau)</t>
  </si>
  <si>
    <t>Cotisations associations</t>
  </si>
  <si>
    <t>Honoraires comptable bouclement</t>
  </si>
  <si>
    <t>Envoi aux membres</t>
  </si>
  <si>
    <t>Divers</t>
  </si>
  <si>
    <r>
      <rPr>
        <b/>
        <sz val="11"/>
        <color rgb="FF000000"/>
        <rFont val="Liberation Sans1"/>
      </rPr>
      <t>Remarques</t>
    </r>
  </si>
  <si>
    <t>Total CHARGES</t>
  </si>
  <si>
    <t>Participation selon nombre de membres</t>
  </si>
  <si>
    <t>Rétribution du bureau romand à la section</t>
  </si>
  <si>
    <t>Selon besoin</t>
  </si>
  <si>
    <t>PRODUITS</t>
  </si>
  <si>
    <t>ATE Suisse</t>
  </si>
  <si>
    <t>Participation ATE CH</t>
  </si>
  <si>
    <t>Bureau Romand (imprimante, ménage, assurance et électricité)</t>
  </si>
  <si>
    <t>Dépend du salaire CARPE</t>
  </si>
  <si>
    <t>Fonds des sections ATE CH</t>
  </si>
  <si>
    <t>Autres produits</t>
  </si>
  <si>
    <t>Dons</t>
  </si>
  <si>
    <t>Rétrocession salaire CARPE</t>
  </si>
  <si>
    <t>Total PRODUITS</t>
  </si>
  <si>
    <t>Résultat (Produits - charges)</t>
  </si>
  <si>
    <t>BU2023</t>
  </si>
  <si>
    <t>Rétrocession coordinateur CTD</t>
  </si>
  <si>
    <t>Recours CARPE</t>
  </si>
  <si>
    <t>Salaire 15% (CARPE)</t>
  </si>
  <si>
    <t>Nouveau taux (15%)</t>
  </si>
  <si>
    <t>Besoins secrétariat</t>
  </si>
  <si>
    <t>Pas de projet</t>
  </si>
  <si>
    <t>Cf comptes</t>
  </si>
  <si>
    <t>Cf convention</t>
  </si>
  <si>
    <t>Autoroutes</t>
  </si>
  <si>
    <t>Projet exceptionnel 2023</t>
  </si>
  <si>
    <t>À définir</t>
  </si>
  <si>
    <t>Estimation</t>
  </si>
  <si>
    <t>Déjà versé</t>
  </si>
  <si>
    <t>Cf frais juridiques</t>
  </si>
  <si>
    <t>Charges de projet</t>
  </si>
  <si>
    <t>BU2024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</si>
</sst>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23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b/>
      <sz val="10"/>
      <color rgb="FF000000"/>
      <name val="Arial"/>
      <family val="2"/>
    </font>
    <font>
      <sz val="10"/>
      <color rgb="FF000000"/>
      <name val="Liberation Sans1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2"/>
    </font>
    <font>
      <b/>
      <i/>
      <sz val="10"/>
      <color rgb="FF000000"/>
      <name val="Arial2"/>
    </font>
    <font>
      <b/>
      <sz val="11"/>
      <color rgb="FF000000"/>
      <name val="Liberation Sans1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CE4D6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8" fillId="0" borderId="0" applyNumberFormat="0" applyBorder="0" applyProtection="0">
      <alignment textRotation="90"/>
    </xf>
    <xf numFmtId="0" fontId="11" fillId="8" borderId="0" applyNumberFormat="0" applyBorder="0" applyProtection="0"/>
    <xf numFmtId="0" fontId="13" fillId="0" borderId="0" applyNumberFormat="0" applyBorder="0" applyProtection="0"/>
    <xf numFmtId="164" fontId="13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29">
    <xf numFmtId="0" fontId="0" fillId="0" borderId="0" xfId="0"/>
    <xf numFmtId="0" fontId="0" fillId="0" borderId="2" xfId="0" applyBorder="1"/>
    <xf numFmtId="0" fontId="14" fillId="0" borderId="2" xfId="0" applyFont="1" applyBorder="1" applyAlignment="1">
      <alignment vertical="center"/>
    </xf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9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7" fillId="9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/>
    </xf>
    <xf numFmtId="0" fontId="14" fillId="0" borderId="2" xfId="0" applyFont="1" applyBorder="1"/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1" fillId="0" borderId="2" xfId="0" applyFont="1" applyBorder="1"/>
    <xf numFmtId="3" fontId="17" fillId="9" borderId="2" xfId="0" applyNumberFormat="1" applyFont="1" applyFill="1" applyBorder="1" applyAlignment="1">
      <alignment wrapText="1"/>
    </xf>
    <xf numFmtId="3" fontId="18" fillId="9" borderId="2" xfId="0" applyNumberFormat="1" applyFont="1" applyFill="1" applyBorder="1" applyAlignment="1">
      <alignment wrapText="1"/>
    </xf>
    <xf numFmtId="0" fontId="18" fillId="9" borderId="2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8" fillId="11" borderId="2" xfId="0" applyFont="1" applyFill="1" applyBorder="1" applyAlignment="1">
      <alignment horizontal="left" wrapText="1"/>
    </xf>
    <xf numFmtId="3" fontId="18" fillId="11" borderId="2" xfId="0" applyNumberFormat="1" applyFont="1" applyFill="1" applyBorder="1" applyAlignment="1">
      <alignment wrapText="1"/>
    </xf>
    <xf numFmtId="0" fontId="18" fillId="11" borderId="2" xfId="0" applyFont="1" applyFill="1" applyBorder="1" applyAlignment="1">
      <alignment wrapText="1"/>
    </xf>
    <xf numFmtId="3" fontId="17" fillId="11" borderId="2" xfId="0" applyNumberFormat="1" applyFont="1" applyFill="1" applyBorder="1" applyAlignment="1">
      <alignment wrapText="1"/>
    </xf>
    <xf numFmtId="0" fontId="17" fillId="11" borderId="2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4" fillId="0" borderId="5" xfId="0" applyFont="1" applyBorder="1" applyAlignment="1">
      <alignment vertical="center"/>
    </xf>
    <xf numFmtId="0" fontId="14" fillId="11" borderId="5" xfId="0" applyFont="1" applyFill="1" applyBorder="1" applyAlignment="1">
      <alignment vertical="center"/>
    </xf>
    <xf numFmtId="0" fontId="14" fillId="9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17" fillId="0" borderId="7" xfId="0" applyFont="1" applyBorder="1" applyAlignment="1">
      <alignment horizontal="left" wrapText="1"/>
    </xf>
    <xf numFmtId="3" fontId="17" fillId="11" borderId="8" xfId="0" applyNumberFormat="1" applyFont="1" applyFill="1" applyBorder="1" applyAlignment="1">
      <alignment horizontal="right" wrapText="1"/>
    </xf>
    <xf numFmtId="3" fontId="17" fillId="9" borderId="8" xfId="0" applyNumberFormat="1" applyFont="1" applyFill="1" applyBorder="1" applyAlignment="1">
      <alignment horizontal="right" wrapText="1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11" borderId="13" xfId="0" applyFont="1" applyFill="1" applyBorder="1" applyAlignment="1">
      <alignment horizontal="left" wrapText="1"/>
    </xf>
    <xf numFmtId="0" fontId="18" fillId="9" borderId="13" xfId="0" applyFont="1" applyFill="1" applyBorder="1" applyAlignment="1">
      <alignment horizontal="left" wrapText="1"/>
    </xf>
    <xf numFmtId="0" fontId="18" fillId="1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5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17" fillId="11" borderId="8" xfId="0" applyFont="1" applyFill="1" applyBorder="1" applyAlignment="1">
      <alignment wrapText="1"/>
    </xf>
    <xf numFmtId="0" fontId="17" fillId="9" borderId="8" xfId="0" applyFont="1" applyFill="1" applyBorder="1" applyAlignment="1">
      <alignment wrapText="1"/>
    </xf>
    <xf numFmtId="0" fontId="15" fillId="0" borderId="8" xfId="0" applyFont="1" applyBorder="1" applyAlignment="1">
      <alignment wrapText="1"/>
    </xf>
    <xf numFmtId="0" fontId="16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20" fillId="0" borderId="3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4" fillId="11" borderId="8" xfId="0" applyFont="1" applyFill="1" applyBorder="1" applyAlignment="1">
      <alignment horizontal="left" wrapText="1"/>
    </xf>
    <xf numFmtId="0" fontId="14" fillId="9" borderId="8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20" fillId="0" borderId="16" xfId="0" applyFont="1" applyBorder="1" applyAlignment="1">
      <alignment horizontal="left" wrapText="1"/>
    </xf>
    <xf numFmtId="0" fontId="20" fillId="0" borderId="4" xfId="0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0" fontId="17" fillId="11" borderId="13" xfId="0" applyFont="1" applyFill="1" applyBorder="1" applyAlignment="1">
      <alignment horizontal="left" wrapText="1"/>
    </xf>
    <xf numFmtId="0" fontId="17" fillId="9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3" fontId="17" fillId="11" borderId="8" xfId="0" applyNumberFormat="1" applyFont="1" applyFill="1" applyBorder="1" applyAlignment="1">
      <alignment horizontal="right"/>
    </xf>
    <xf numFmtId="3" fontId="17" fillId="9" borderId="8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4" fillId="0" borderId="6" xfId="0" applyFont="1" applyBorder="1" applyAlignment="1">
      <alignment vertical="center"/>
    </xf>
    <xf numFmtId="0" fontId="14" fillId="0" borderId="20" xfId="0" applyFont="1" applyBorder="1" applyAlignment="1">
      <alignment horizontal="left" wrapText="1"/>
    </xf>
    <xf numFmtId="3" fontId="17" fillId="11" borderId="21" xfId="0" applyNumberFormat="1" applyFont="1" applyFill="1" applyBorder="1" applyAlignment="1">
      <alignment horizontal="right"/>
    </xf>
    <xf numFmtId="3" fontId="17" fillId="9" borderId="21" xfId="0" applyNumberFormat="1" applyFont="1" applyFill="1" applyBorder="1" applyAlignment="1">
      <alignment horizontal="right"/>
    </xf>
    <xf numFmtId="0" fontId="15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3" xfId="0" applyBorder="1" applyAlignment="1">
      <alignment vertical="center"/>
    </xf>
    <xf numFmtId="0" fontId="14" fillId="0" borderId="3" xfId="0" applyFont="1" applyBorder="1"/>
    <xf numFmtId="0" fontId="0" fillId="0" borderId="3" xfId="0" applyBorder="1"/>
    <xf numFmtId="0" fontId="14" fillId="0" borderId="4" xfId="0" applyFont="1" applyBorder="1" applyAlignment="1">
      <alignment vertical="center"/>
    </xf>
    <xf numFmtId="0" fontId="0" fillId="0" borderId="4" xfId="0" applyBorder="1"/>
    <xf numFmtId="0" fontId="18" fillId="0" borderId="4" xfId="0" applyFont="1" applyBorder="1"/>
    <xf numFmtId="0" fontId="15" fillId="0" borderId="5" xfId="0" applyFont="1" applyBorder="1" applyAlignment="1">
      <alignment wrapText="1"/>
    </xf>
    <xf numFmtId="3" fontId="22" fillId="11" borderId="8" xfId="0" applyNumberFormat="1" applyFont="1" applyFill="1" applyBorder="1" applyAlignment="1">
      <alignment wrapText="1"/>
    </xf>
    <xf numFmtId="3" fontId="17" fillId="9" borderId="8" xfId="0" applyNumberFormat="1" applyFont="1" applyFill="1" applyBorder="1" applyAlignment="1">
      <alignment wrapText="1"/>
    </xf>
    <xf numFmtId="0" fontId="0" fillId="0" borderId="9" xfId="0" applyBorder="1"/>
    <xf numFmtId="0" fontId="18" fillId="0" borderId="10" xfId="0" applyFont="1" applyBorder="1" applyAlignment="1">
      <alignment wrapText="1"/>
    </xf>
    <xf numFmtId="0" fontId="0" fillId="0" borderId="11" xfId="0" applyBorder="1"/>
    <xf numFmtId="0" fontId="18" fillId="0" borderId="12" xfId="0" applyFont="1" applyBorder="1" applyAlignment="1">
      <alignment wrapText="1"/>
    </xf>
    <xf numFmtId="0" fontId="18" fillId="11" borderId="13" xfId="0" applyFont="1" applyFill="1" applyBorder="1" applyAlignment="1">
      <alignment wrapText="1"/>
    </xf>
    <xf numFmtId="0" fontId="18" fillId="9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14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8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/>
    <xf numFmtId="0" fontId="16" fillId="0" borderId="6" xfId="0" applyFont="1" applyBorder="1" applyAlignment="1">
      <alignment wrapText="1"/>
    </xf>
    <xf numFmtId="0" fontId="15" fillId="0" borderId="6" xfId="0" applyFont="1" applyBorder="1"/>
    <xf numFmtId="0" fontId="0" fillId="0" borderId="6" xfId="0" applyBorder="1"/>
    <xf numFmtId="0" fontId="14" fillId="11" borderId="8" xfId="0" applyFont="1" applyFill="1" applyBorder="1" applyAlignment="1">
      <alignment wrapText="1"/>
    </xf>
    <xf numFmtId="0" fontId="14" fillId="9" borderId="8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13" xfId="0" applyFont="1" applyBorder="1"/>
    <xf numFmtId="0" fontId="0" fillId="0" borderId="14" xfId="0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" fillId="11" borderId="5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eading1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48"/>
  <sheetViews>
    <sheetView tabSelected="1" topLeftCell="A21" zoomScale="80" zoomScaleNormal="80" workbookViewId="0">
      <selection activeCell="C40" sqref="C40"/>
    </sheetView>
  </sheetViews>
  <sheetFormatPr baseColWidth="10" defaultColWidth="11" defaultRowHeight="14"/>
  <cols>
    <col min="1" max="1" width="3" style="1" customWidth="1"/>
    <col min="2" max="4" width="17.75" style="1" customWidth="1"/>
    <col min="5" max="5" width="35" style="3" hidden="1" customWidth="1"/>
    <col min="6" max="6" width="20" style="1" bestFit="1" customWidth="1"/>
    <col min="7" max="9" width="22.33203125" style="1" customWidth="1"/>
    <col min="10" max="10" width="30.1640625" style="4" hidden="1" customWidth="1"/>
    <col min="11" max="1021" width="10.5" style="1" customWidth="1"/>
    <col min="1022" max="1022" width="11" style="1" customWidth="1"/>
    <col min="1023" max="1023" width="11" customWidth="1"/>
  </cols>
  <sheetData>
    <row r="1" spans="1:12" ht="24.5" customHeight="1">
      <c r="B1" s="2" t="s">
        <v>0</v>
      </c>
      <c r="C1" s="2"/>
      <c r="D1" s="2"/>
    </row>
    <row r="2" spans="1:12" ht="24.5" customHeight="1" thickBot="1">
      <c r="B2" s="31"/>
      <c r="C2" s="32" t="s">
        <v>68</v>
      </c>
      <c r="D2" s="33" t="s">
        <v>52</v>
      </c>
      <c r="E2" s="34" t="s">
        <v>1</v>
      </c>
      <c r="F2" s="35"/>
      <c r="G2" s="51"/>
      <c r="H2" s="127" t="s">
        <v>68</v>
      </c>
      <c r="I2" s="128" t="s">
        <v>52</v>
      </c>
      <c r="J2" s="52" t="s">
        <v>1</v>
      </c>
      <c r="K2" s="35"/>
    </row>
    <row r="3" spans="1:12" s="6" customFormat="1" ht="26">
      <c r="A3" s="29"/>
      <c r="B3" s="37" t="s">
        <v>2</v>
      </c>
      <c r="C3" s="38">
        <f>SUM(C4:C9)</f>
        <v>73860</v>
      </c>
      <c r="D3" s="39">
        <f>SUM(D4:D9)</f>
        <v>67800</v>
      </c>
      <c r="E3" s="40"/>
      <c r="F3" s="41"/>
      <c r="G3" s="54" t="s">
        <v>3</v>
      </c>
      <c r="H3" s="55">
        <f>SUM(H4:H11)</f>
        <v>21350</v>
      </c>
      <c r="I3" s="56">
        <f>SUM(I4:I11)</f>
        <v>19850</v>
      </c>
      <c r="J3" s="57"/>
      <c r="K3" s="58"/>
      <c r="L3" s="49"/>
    </row>
    <row r="4" spans="1:12" s="10" customFormat="1" ht="25.5">
      <c r="A4" s="30"/>
      <c r="B4" s="42" t="s">
        <v>4</v>
      </c>
      <c r="C4" s="24">
        <v>42000</v>
      </c>
      <c r="D4" s="9">
        <v>42000</v>
      </c>
      <c r="E4" s="8" t="s">
        <v>5</v>
      </c>
      <c r="F4" s="43"/>
      <c r="G4" s="42" t="s">
        <v>6</v>
      </c>
      <c r="H4" s="24">
        <v>100</v>
      </c>
      <c r="I4" s="9">
        <v>100</v>
      </c>
      <c r="J4" s="5"/>
      <c r="K4" s="59"/>
      <c r="L4" s="50"/>
    </row>
    <row r="5" spans="1:12" s="10" customFormat="1">
      <c r="A5" s="30"/>
      <c r="B5" s="42" t="s">
        <v>55</v>
      </c>
      <c r="C5" s="24">
        <v>11760</v>
      </c>
      <c r="D5" s="9">
        <v>8000</v>
      </c>
      <c r="E5" s="8"/>
      <c r="F5" s="43" t="s">
        <v>56</v>
      </c>
      <c r="G5" s="42" t="s">
        <v>7</v>
      </c>
      <c r="H5" s="24">
        <v>250</v>
      </c>
      <c r="I5" s="9">
        <v>250</v>
      </c>
      <c r="J5" s="11"/>
      <c r="K5" s="59"/>
      <c r="L5" s="50"/>
    </row>
    <row r="6" spans="1:12" s="10" customFormat="1">
      <c r="A6" s="30"/>
      <c r="B6" s="42" t="s">
        <v>8</v>
      </c>
      <c r="C6" s="24">
        <v>1500</v>
      </c>
      <c r="D6" s="9">
        <v>0</v>
      </c>
      <c r="E6" s="11"/>
      <c r="F6" s="43" t="s">
        <v>57</v>
      </c>
      <c r="G6" s="42" t="s">
        <v>9</v>
      </c>
      <c r="H6" s="24">
        <v>1500</v>
      </c>
      <c r="I6" s="9">
        <v>1000</v>
      </c>
      <c r="J6" s="11"/>
      <c r="K6" s="59" t="s">
        <v>61</v>
      </c>
      <c r="L6" s="50"/>
    </row>
    <row r="7" spans="1:12" s="10" customFormat="1">
      <c r="A7" s="30"/>
      <c r="B7" s="42" t="s">
        <v>10</v>
      </c>
      <c r="C7" s="24">
        <v>2000</v>
      </c>
      <c r="D7" s="9">
        <v>1800</v>
      </c>
      <c r="E7" s="11"/>
      <c r="F7" s="43" t="s">
        <v>58</v>
      </c>
      <c r="G7" s="42" t="s">
        <v>11</v>
      </c>
      <c r="H7" s="24">
        <v>2500</v>
      </c>
      <c r="I7" s="9">
        <v>9000</v>
      </c>
      <c r="J7" s="11"/>
      <c r="K7" s="59" t="s">
        <v>62</v>
      </c>
      <c r="L7" s="50"/>
    </row>
    <row r="8" spans="1:12" s="10" customFormat="1" ht="38.5" thickBot="1">
      <c r="A8" s="30"/>
      <c r="B8" s="42" t="s">
        <v>12</v>
      </c>
      <c r="C8" s="24">
        <v>4200</v>
      </c>
      <c r="D8" s="9">
        <v>4000</v>
      </c>
      <c r="E8" s="11"/>
      <c r="F8" s="43" t="s">
        <v>59</v>
      </c>
      <c r="G8" s="44" t="s">
        <v>13</v>
      </c>
      <c r="H8" s="45">
        <v>5000</v>
      </c>
      <c r="I8" s="46">
        <v>1000</v>
      </c>
      <c r="J8" s="60" t="s">
        <v>14</v>
      </c>
      <c r="K8" s="61" t="s">
        <v>61</v>
      </c>
      <c r="L8" s="50"/>
    </row>
    <row r="9" spans="1:12" s="10" customFormat="1" ht="26" thickBot="1">
      <c r="A9" s="30"/>
      <c r="B9" s="44" t="s">
        <v>15</v>
      </c>
      <c r="C9" s="45">
        <v>12400</v>
      </c>
      <c r="D9" s="46">
        <v>12000</v>
      </c>
      <c r="E9" s="47" t="s">
        <v>16</v>
      </c>
      <c r="F9" s="48" t="s">
        <v>59</v>
      </c>
      <c r="G9" s="72"/>
      <c r="H9" s="73"/>
      <c r="I9" s="73"/>
      <c r="J9" s="65"/>
      <c r="K9" s="64"/>
    </row>
    <row r="10" spans="1:12" s="13" customFormat="1">
      <c r="A10" s="62"/>
      <c r="B10" s="37" t="s">
        <v>17</v>
      </c>
      <c r="C10" s="67">
        <f>SUM(C11:C17)</f>
        <v>7910</v>
      </c>
      <c r="D10" s="68">
        <f>SUM(D11:D17)</f>
        <v>12816</v>
      </c>
      <c r="E10" s="69"/>
      <c r="F10" s="70"/>
      <c r="G10" s="74" t="s">
        <v>67</v>
      </c>
      <c r="H10" s="28">
        <v>10000</v>
      </c>
      <c r="I10" s="12">
        <v>5000</v>
      </c>
      <c r="J10" s="11"/>
      <c r="K10" s="75" t="s">
        <v>63</v>
      </c>
      <c r="L10" s="71"/>
    </row>
    <row r="11" spans="1:12" s="13" customFormat="1" ht="24.5" customHeight="1" thickBot="1">
      <c r="A11" s="63"/>
      <c r="B11" s="42" t="s">
        <v>18</v>
      </c>
      <c r="C11" s="24">
        <v>0</v>
      </c>
      <c r="D11" s="9">
        <v>3500</v>
      </c>
      <c r="E11" s="11"/>
      <c r="F11" s="126" t="s">
        <v>60</v>
      </c>
      <c r="G11" s="76" t="s">
        <v>19</v>
      </c>
      <c r="H11" s="77">
        <v>2000</v>
      </c>
      <c r="I11" s="78">
        <v>3500</v>
      </c>
      <c r="J11" s="79" t="s">
        <v>20</v>
      </c>
      <c r="K11" s="61" t="s">
        <v>54</v>
      </c>
      <c r="L11" s="71"/>
    </row>
    <row r="12" spans="1:12" s="10" customFormat="1" ht="14.5" thickBot="1">
      <c r="A12" s="30"/>
      <c r="B12" s="42" t="s">
        <v>21</v>
      </c>
      <c r="C12" s="24">
        <v>760</v>
      </c>
      <c r="D12" s="9">
        <v>800</v>
      </c>
      <c r="E12" s="11"/>
      <c r="F12" s="43" t="s">
        <v>59</v>
      </c>
      <c r="G12" s="82"/>
      <c r="H12" s="83"/>
      <c r="I12" s="83"/>
      <c r="J12" s="84"/>
      <c r="K12" s="64"/>
    </row>
    <row r="13" spans="1:12" s="10" customFormat="1">
      <c r="A13" s="30"/>
      <c r="B13" s="42" t="s">
        <v>22</v>
      </c>
      <c r="C13" s="24">
        <v>550</v>
      </c>
      <c r="D13" s="9">
        <v>516</v>
      </c>
      <c r="E13" s="11"/>
      <c r="F13" s="30" t="s">
        <v>59</v>
      </c>
      <c r="G13" s="37" t="s">
        <v>23</v>
      </c>
      <c r="H13" s="85">
        <f>SUM(H14:H20)</f>
        <v>9800</v>
      </c>
      <c r="I13" s="86">
        <f>SUM(I14:I20)</f>
        <v>12550</v>
      </c>
      <c r="J13" s="87"/>
      <c r="K13" s="88"/>
      <c r="L13" s="50"/>
    </row>
    <row r="14" spans="1:12" s="10" customFormat="1">
      <c r="A14" s="30"/>
      <c r="B14" s="42" t="s">
        <v>24</v>
      </c>
      <c r="C14" s="24">
        <v>5600</v>
      </c>
      <c r="D14" s="9">
        <v>7000</v>
      </c>
      <c r="E14" s="11"/>
      <c r="F14" s="30" t="s">
        <v>59</v>
      </c>
      <c r="G14" s="42" t="s">
        <v>25</v>
      </c>
      <c r="H14" s="24">
        <v>3000</v>
      </c>
      <c r="I14" s="9">
        <v>4500</v>
      </c>
      <c r="J14" s="11"/>
      <c r="K14" s="59" t="s">
        <v>59</v>
      </c>
      <c r="L14" s="50"/>
    </row>
    <row r="15" spans="1:12" s="10" customFormat="1" ht="25.5">
      <c r="A15" s="30"/>
      <c r="B15" s="42" t="s">
        <v>26</v>
      </c>
      <c r="C15" s="24">
        <v>500</v>
      </c>
      <c r="D15" s="9">
        <v>500</v>
      </c>
      <c r="E15" s="11"/>
      <c r="F15" s="30"/>
      <c r="G15" s="42" t="s">
        <v>27</v>
      </c>
      <c r="H15" s="24">
        <v>1200</v>
      </c>
      <c r="I15" s="9">
        <v>700</v>
      </c>
      <c r="J15" s="7" t="s">
        <v>28</v>
      </c>
      <c r="K15" s="59" t="s">
        <v>59</v>
      </c>
      <c r="L15" s="50"/>
    </row>
    <row r="16" spans="1:12" s="10" customFormat="1" ht="25.5">
      <c r="A16" s="30"/>
      <c r="B16" s="42" t="s">
        <v>29</v>
      </c>
      <c r="C16" s="24">
        <v>250</v>
      </c>
      <c r="D16" s="9">
        <v>250</v>
      </c>
      <c r="E16" s="11"/>
      <c r="F16" s="30"/>
      <c r="G16" s="42" t="s">
        <v>30</v>
      </c>
      <c r="H16" s="24">
        <v>300</v>
      </c>
      <c r="I16" s="9">
        <v>450</v>
      </c>
      <c r="J16" s="11"/>
      <c r="K16" s="59" t="s">
        <v>59</v>
      </c>
      <c r="L16" s="50"/>
    </row>
    <row r="17" spans="1:12" s="10" customFormat="1" ht="26" thickBot="1">
      <c r="A17" s="30"/>
      <c r="B17" s="44" t="s">
        <v>31</v>
      </c>
      <c r="C17" s="45">
        <v>250</v>
      </c>
      <c r="D17" s="46">
        <v>250</v>
      </c>
      <c r="E17" s="60"/>
      <c r="F17" s="80"/>
      <c r="G17" s="42" t="s">
        <v>32</v>
      </c>
      <c r="H17" s="24">
        <v>1600</v>
      </c>
      <c r="I17" s="9">
        <v>2000</v>
      </c>
      <c r="J17" s="11"/>
      <c r="K17" s="59" t="s">
        <v>59</v>
      </c>
      <c r="L17" s="50"/>
    </row>
    <row r="18" spans="1:12" s="10" customFormat="1" ht="25.5">
      <c r="A18" s="7"/>
      <c r="B18" s="53"/>
      <c r="C18" s="53"/>
      <c r="D18" s="53"/>
      <c r="E18" s="66"/>
      <c r="F18" s="81"/>
      <c r="G18" s="42" t="s">
        <v>33</v>
      </c>
      <c r="H18" s="24">
        <v>1200</v>
      </c>
      <c r="I18" s="9">
        <v>1200</v>
      </c>
      <c r="J18" s="11"/>
      <c r="K18" s="59"/>
      <c r="L18" s="50"/>
    </row>
    <row r="19" spans="1:12" s="10" customFormat="1">
      <c r="A19" s="7"/>
      <c r="B19" s="8"/>
      <c r="C19" s="8"/>
      <c r="D19" s="8"/>
      <c r="E19" s="3"/>
      <c r="F19" s="30"/>
      <c r="G19" s="42" t="s">
        <v>34</v>
      </c>
      <c r="H19" s="24">
        <v>2000</v>
      </c>
      <c r="I19" s="9">
        <v>3200</v>
      </c>
      <c r="J19" s="11"/>
      <c r="K19" s="59" t="s">
        <v>59</v>
      </c>
      <c r="L19" s="50"/>
    </row>
    <row r="20" spans="1:12" s="10" customFormat="1" ht="14.5" thickBot="1">
      <c r="E20" s="3"/>
      <c r="F20" s="30"/>
      <c r="G20" s="44" t="s">
        <v>35</v>
      </c>
      <c r="H20" s="45">
        <v>500</v>
      </c>
      <c r="I20" s="46">
        <v>500</v>
      </c>
      <c r="J20" s="60"/>
      <c r="K20" s="61"/>
      <c r="L20" s="50"/>
    </row>
    <row r="21" spans="1:12" s="10" customFormat="1" ht="14.5" thickBot="1">
      <c r="E21" s="14"/>
      <c r="G21" s="89"/>
      <c r="H21" s="89"/>
      <c r="I21" s="89"/>
      <c r="J21" s="84"/>
      <c r="K21" s="64"/>
    </row>
    <row r="22" spans="1:12" s="10" customFormat="1" ht="14.5" thickBot="1">
      <c r="E22" s="15" t="s">
        <v>36</v>
      </c>
      <c r="F22" s="62"/>
      <c r="G22" s="91" t="s">
        <v>37</v>
      </c>
      <c r="H22" s="92">
        <f>H3+C10+C3+H13</f>
        <v>112920</v>
      </c>
      <c r="I22" s="93">
        <f>I3+D10+D3+I13</f>
        <v>113016</v>
      </c>
      <c r="J22" s="94"/>
      <c r="K22" s="95"/>
      <c r="L22" s="50"/>
    </row>
    <row r="23" spans="1:12" s="10" customFormat="1">
      <c r="E23" s="4" t="s">
        <v>38</v>
      </c>
      <c r="G23" s="90"/>
      <c r="H23" s="90"/>
      <c r="I23" s="90"/>
      <c r="J23" s="66"/>
      <c r="K23" s="36"/>
    </row>
    <row r="24" spans="1:12" s="10" customFormat="1">
      <c r="A24" s="16"/>
      <c r="E24" s="4" t="s">
        <v>39</v>
      </c>
      <c r="G24" s="2"/>
      <c r="H24" s="2"/>
      <c r="I24" s="2"/>
      <c r="J24" s="4"/>
      <c r="K24" s="1"/>
    </row>
    <row r="25" spans="1:12">
      <c r="A25" s="16"/>
      <c r="E25" s="4" t="s">
        <v>40</v>
      </c>
      <c r="G25" s="2"/>
      <c r="H25" s="2"/>
      <c r="I25" s="2"/>
    </row>
    <row r="26" spans="1:12">
      <c r="A26" s="16"/>
      <c r="B26" s="17" t="s">
        <v>41</v>
      </c>
      <c r="C26" s="17"/>
      <c r="D26" s="17"/>
      <c r="G26" s="2"/>
      <c r="H26" s="2"/>
      <c r="I26" s="2"/>
    </row>
    <row r="27" spans="1:12" ht="14.5" thickBot="1">
      <c r="A27" s="16"/>
      <c r="B27" s="31"/>
      <c r="C27" s="31"/>
      <c r="D27" s="31"/>
      <c r="E27" s="102"/>
      <c r="F27" s="35"/>
      <c r="G27" s="2"/>
      <c r="H27" s="2"/>
      <c r="I27" s="2"/>
    </row>
    <row r="28" spans="1:12">
      <c r="A28" s="96"/>
      <c r="B28" s="54" t="s">
        <v>42</v>
      </c>
      <c r="C28" s="103">
        <f>SUM(C29:C31)</f>
        <v>95110</v>
      </c>
      <c r="D28" s="104">
        <f>SUM(D29:D31)</f>
        <v>96056</v>
      </c>
      <c r="E28" s="57"/>
      <c r="F28" s="105"/>
      <c r="G28" s="99"/>
      <c r="H28" s="2"/>
      <c r="I28" s="2"/>
    </row>
    <row r="29" spans="1:12">
      <c r="A29" s="97"/>
      <c r="B29" s="106" t="s">
        <v>43</v>
      </c>
      <c r="C29" s="25">
        <v>85037</v>
      </c>
      <c r="D29" s="19">
        <v>85056</v>
      </c>
      <c r="E29" s="4"/>
      <c r="F29" s="107" t="s">
        <v>65</v>
      </c>
      <c r="G29" s="100"/>
    </row>
    <row r="30" spans="1:12" ht="50.75" customHeight="1">
      <c r="A30" s="98"/>
      <c r="B30" s="106" t="s">
        <v>44</v>
      </c>
      <c r="C30" s="26">
        <v>8073</v>
      </c>
      <c r="D30" s="20">
        <v>8500</v>
      </c>
      <c r="E30" s="4" t="s">
        <v>45</v>
      </c>
      <c r="F30" s="107" t="s">
        <v>65</v>
      </c>
      <c r="G30" s="101"/>
      <c r="H30" s="14"/>
      <c r="I30" s="14"/>
    </row>
    <row r="31" spans="1:12" ht="28.25" customHeight="1" thickBot="1">
      <c r="A31" s="98"/>
      <c r="B31" s="108" t="s">
        <v>46</v>
      </c>
      <c r="C31" s="109">
        <v>2000</v>
      </c>
      <c r="D31" s="110">
        <v>2500</v>
      </c>
      <c r="E31" s="111"/>
      <c r="F31" s="112" t="s">
        <v>66</v>
      </c>
      <c r="G31" s="100"/>
      <c r="J31" s="21"/>
      <c r="K31" s="14"/>
    </row>
    <row r="32" spans="1:12" s="14" customFormat="1" ht="22" customHeight="1" thickBot="1">
      <c r="A32" s="22"/>
      <c r="B32" s="115"/>
      <c r="C32" s="115"/>
      <c r="D32" s="115"/>
      <c r="E32" s="116"/>
      <c r="F32" s="117"/>
      <c r="J32" s="4"/>
      <c r="K32" s="1"/>
    </row>
    <row r="33" spans="1:11" ht="39.75" customHeight="1">
      <c r="A33" s="113"/>
      <c r="B33" s="54" t="s">
        <v>47</v>
      </c>
      <c r="C33" s="121">
        <f>SUM(C34:C36)</f>
        <v>18200</v>
      </c>
      <c r="D33" s="122">
        <f>SUM(D34:D36)</f>
        <v>19200</v>
      </c>
      <c r="E33" s="123"/>
      <c r="F33" s="105"/>
      <c r="G33" s="100"/>
    </row>
    <row r="34" spans="1:11">
      <c r="A34" s="113"/>
      <c r="B34" s="106" t="s">
        <v>48</v>
      </c>
      <c r="C34" s="26">
        <v>3000</v>
      </c>
      <c r="D34" s="20">
        <v>6000</v>
      </c>
      <c r="E34" s="21"/>
      <c r="F34" s="107" t="s">
        <v>64</v>
      </c>
      <c r="G34" s="100"/>
    </row>
    <row r="35" spans="1:11" ht="25.5">
      <c r="A35" s="113"/>
      <c r="B35" s="106" t="s">
        <v>53</v>
      </c>
      <c r="C35" s="26">
        <v>2200</v>
      </c>
      <c r="D35" s="20">
        <v>2200</v>
      </c>
      <c r="E35" s="4"/>
      <c r="F35" s="107"/>
      <c r="G35" s="114"/>
      <c r="H35" s="22"/>
      <c r="I35" s="22"/>
      <c r="K35" s="22"/>
    </row>
    <row r="36" spans="1:11" ht="26" thickBot="1">
      <c r="A36" s="113"/>
      <c r="B36" s="108" t="s">
        <v>49</v>
      </c>
      <c r="C36" s="109">
        <v>13000</v>
      </c>
      <c r="D36" s="110">
        <v>11000</v>
      </c>
      <c r="E36" s="124"/>
      <c r="F36" s="125" t="s">
        <v>64</v>
      </c>
      <c r="G36" s="100"/>
    </row>
    <row r="37" spans="1:11">
      <c r="A37" s="22"/>
      <c r="B37" s="118"/>
      <c r="C37" s="118"/>
      <c r="D37" s="118"/>
      <c r="E37" s="119"/>
      <c r="F37" s="120"/>
    </row>
    <row r="38" spans="1:11">
      <c r="A38" s="22"/>
      <c r="B38" s="23" t="s">
        <v>50</v>
      </c>
      <c r="C38" s="27">
        <f>C28+C33</f>
        <v>113310</v>
      </c>
      <c r="D38" s="18">
        <f>D28+D33</f>
        <v>115256</v>
      </c>
    </row>
    <row r="39" spans="1:11">
      <c r="A39" s="22"/>
      <c r="B39" s="23"/>
      <c r="C39" s="23"/>
      <c r="D39" s="23"/>
    </row>
    <row r="40" spans="1:11" ht="26">
      <c r="A40" s="22"/>
      <c r="B40" s="21" t="s">
        <v>51</v>
      </c>
      <c r="C40" s="27">
        <f>C38-H22</f>
        <v>390</v>
      </c>
      <c r="D40" s="18">
        <f>D38-I22</f>
        <v>2240</v>
      </c>
    </row>
    <row r="41" spans="1:11">
      <c r="A41" s="22"/>
    </row>
    <row r="42" spans="1:11">
      <c r="A42" s="22"/>
    </row>
    <row r="43" spans="1:11" ht="27.65" customHeight="1">
      <c r="A43" s="21"/>
      <c r="B43" s="17"/>
      <c r="C43" s="17"/>
      <c r="D43" s="17"/>
      <c r="J43" s="21"/>
    </row>
    <row r="44" spans="1:11">
      <c r="A44" s="21"/>
      <c r="G44" s="14"/>
      <c r="H44" s="14"/>
      <c r="I44" s="14"/>
      <c r="J44" s="21"/>
      <c r="K44" s="14"/>
    </row>
    <row r="45" spans="1:11" s="14" customFormat="1">
      <c r="A45" s="21"/>
      <c r="B45" s="1"/>
      <c r="C45" s="1"/>
      <c r="D45" s="1"/>
      <c r="E45" s="3"/>
      <c r="J45" s="21"/>
    </row>
    <row r="46" spans="1:11" s="14" customFormat="1">
      <c r="A46" s="1"/>
      <c r="B46" s="17"/>
      <c r="C46" s="17"/>
      <c r="D46" s="17"/>
      <c r="E46" s="3"/>
      <c r="J46" s="4"/>
    </row>
    <row r="47" spans="1:11" s="14" customFormat="1">
      <c r="A47" s="1"/>
      <c r="B47" s="1"/>
      <c r="C47" s="1"/>
      <c r="D47" s="1"/>
      <c r="E47" s="3"/>
      <c r="G47" s="1"/>
      <c r="H47" s="1"/>
      <c r="I47" s="1"/>
      <c r="J47" s="4"/>
      <c r="K47" s="1"/>
    </row>
    <row r="48" spans="1:11" s="1" customFormat="1">
      <c r="E48" s="3"/>
      <c r="J48" s="4"/>
    </row>
  </sheetData>
  <pageMargins left="0" right="0" top="0.39370078740157505" bottom="0.39370078740157505" header="0" footer="0"/>
  <pageSetup paperSize="9" scale="66" pageOrder="overThenDown" orientation="landscape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 Genève</dc:creator>
  <cp:lastModifiedBy>Alice Genoud</cp:lastModifiedBy>
  <cp:revision>12</cp:revision>
  <cp:lastPrinted>2023-11-14T17:16:18Z</cp:lastPrinted>
  <dcterms:created xsi:type="dcterms:W3CDTF">2017-10-26T16:32:41Z</dcterms:created>
  <dcterms:modified xsi:type="dcterms:W3CDTF">2024-03-27T21:21:55Z</dcterms:modified>
</cp:coreProperties>
</file>